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sus/Desktop/copiar a transparencia/COPIAR/punto 8/"/>
    </mc:Choice>
  </mc:AlternateContent>
  <xr:revisionPtr revIDLastSave="0" documentId="8_{D7580728-425E-1947-8ED2-54B981367C44}" xr6:coauthVersionLast="45" xr6:coauthVersionMax="45" xr10:uidLastSave="{00000000-0000-0000-0000-000000000000}"/>
  <bookViews>
    <workbookView xWindow="11680" yWindow="2820" windowWidth="29540" windowHeight="20040" xr2:uid="{0A5AC5C2-EB72-7547-A810-0B1ED199FB3D}"/>
  </bookViews>
  <sheets>
    <sheet name="Pérdias y Ganancia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39" i="1" s="1"/>
  <c r="E37" i="1"/>
  <c r="D37" i="1"/>
  <c r="E28" i="1"/>
  <c r="E39" i="1" s="1"/>
  <c r="E6" i="1"/>
  <c r="E22" i="1" s="1"/>
  <c r="D6" i="1"/>
  <c r="D22" i="1" s="1"/>
  <c r="D26" i="1" s="1"/>
  <c r="D28" i="1" s="1"/>
  <c r="D39" i="1" s="1"/>
</calcChain>
</file>

<file path=xl/sharedStrings.xml><?xml version="1.0" encoding="utf-8"?>
<sst xmlns="http://schemas.openxmlformats.org/spreadsheetml/2006/main" count="51" uniqueCount="41">
  <si>
    <t xml:space="preserve">PÉRDIDAS Y GANANCIAS </t>
  </si>
  <si>
    <t>Al 31 de diciembre</t>
  </si>
  <si>
    <t>Nota</t>
  </si>
  <si>
    <t>A) EXCEDENTE DEL EJERCICIO</t>
  </si>
  <si>
    <t>1. Ingresos de la actividad propia</t>
  </si>
  <si>
    <t>11.2</t>
  </si>
  <si>
    <t>a) Ingresos de encomiendas</t>
  </si>
  <si>
    <t>b) Aportaciones de usuarios</t>
  </si>
  <si>
    <t>c) Ingresos de promociones, patrocinadores y colaboraciones</t>
  </si>
  <si>
    <t>d) Subvencione, donaciones y legados imputados al excedente del ejercicio</t>
  </si>
  <si>
    <t>F) Ingresos de encargo</t>
  </si>
  <si>
    <t>2. Ventas y otros ingresos de la actividad mercantil</t>
  </si>
  <si>
    <t>3. Gastos por ayudas y otros</t>
  </si>
  <si>
    <t>11.1</t>
  </si>
  <si>
    <t>6. Aprovisionamientos</t>
  </si>
  <si>
    <t>7. Otros ingresos de la actividad</t>
  </si>
  <si>
    <t>8. Gastos de personal</t>
  </si>
  <si>
    <t>9. Otros gastos de la actividad</t>
  </si>
  <si>
    <t>10. Amortización del inmovilizado</t>
  </si>
  <si>
    <t>11.Subvenciones, donaciones y legados de capital traspasados al excedente del ejercicio</t>
  </si>
  <si>
    <t>11. Exceso de provisiones</t>
  </si>
  <si>
    <t>12. Otros resultados</t>
  </si>
  <si>
    <t>11,1-11,2</t>
  </si>
  <si>
    <t xml:space="preserve">A.1) EXCEDENTE DE LA ACTIVIDAD </t>
  </si>
  <si>
    <t>13. Ingresos financieros</t>
  </si>
  <si>
    <t>14. Gastos financieros</t>
  </si>
  <si>
    <t>A.2) EXCEDENTE DE LAS OPERACIONES FINANCIERAS</t>
  </si>
  <si>
    <t>A.3) EXCEDENTE ANTES DE IMPUESTOS</t>
  </si>
  <si>
    <t>18. Impuesto sobre el beneficio</t>
  </si>
  <si>
    <t>A.4) Variación del patrimonio neto reconocida en el excedente del ejercicio</t>
  </si>
  <si>
    <t>B) INGRESOS Y GASTOS IMPUTADOS DIRECTAMENTE AL PATRIMONIO NETO</t>
  </si>
  <si>
    <t>1. SUBVENCIONES RECIBIDAS</t>
  </si>
  <si>
    <t>2. DONACIONES Y LEGADOS RECIBIDOS</t>
  </si>
  <si>
    <t>3. OTROS INGRESOS Y GASTOS</t>
  </si>
  <si>
    <t>4. EFECTO IMPOSITIVO</t>
  </si>
  <si>
    <t>B.1) Variación de patrimonio neto por ingresos y gastos reconocidos directamente en el patrimonio neto (1+2+3+4)</t>
  </si>
  <si>
    <t>C) RECLASIFICACIONES AL EXCEDENTE DEL EJERCICIO</t>
  </si>
  <si>
    <t>C.1) Variación de patrimonio neto por reclasificaciones al excedente del ejercicio (1+2+3+4)</t>
  </si>
  <si>
    <t>D) VARIACIONES DE PATRIMONIO NETO POR INGRESOS Y GASTOS IMPUTADOS DIRECTAMENTEE AL PATRIMONIO (B.1 + C.1)</t>
  </si>
  <si>
    <t>G) VARIACIONES EN LA DOTACIÓN FUNDACIONAL O FONDO SOCIAL</t>
  </si>
  <si>
    <t xml:space="preserve">I) RESULTADO TOTAL, VARIACIÓN DEL PATRIMONIO NETO EN EL EJERCICIO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</si>
</sst>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70C0"/>
      <name val="Arial"/>
      <family val="2"/>
    </font>
    <font>
      <b/>
      <sz val="9"/>
      <color rgb="FF000000"/>
      <name val="Arial"/>
      <family val="2"/>
    </font>
    <font>
      <sz val="9"/>
      <color rgb="FF0070C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 indent="1"/>
    </xf>
    <xf numFmtId="0" fontId="5" fillId="3" borderId="2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right" vertical="center" wrapText="1" indent="1"/>
    </xf>
    <xf numFmtId="4" fontId="7" fillId="3" borderId="2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 indent="1"/>
    </xf>
    <xf numFmtId="4" fontId="5" fillId="2" borderId="2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left" vertical="center" wrapText="1" indent="1"/>
    </xf>
    <xf numFmtId="0" fontId="8" fillId="0" borderId="2" xfId="0" applyFont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right" vertical="center" wrapText="1" indent="1"/>
    </xf>
    <xf numFmtId="4" fontId="7" fillId="2" borderId="2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right" vertical="center" wrapText="1" indent="1"/>
    </xf>
    <xf numFmtId="4" fontId="5" fillId="3" borderId="2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10" fillId="3" borderId="2" xfId="0" applyFont="1" applyFill="1" applyBorder="1" applyAlignment="1">
      <alignment horizontal="justify" vertical="center" wrapText="1"/>
    </xf>
    <xf numFmtId="4" fontId="3" fillId="0" borderId="2" xfId="0" applyNumberFormat="1" applyFont="1" applyBorder="1" applyAlignment="1">
      <alignment horizontal="right" vertical="center" wrapText="1" indent="1"/>
    </xf>
    <xf numFmtId="4" fontId="3" fillId="0" borderId="2" xfId="0" applyNumberFormat="1" applyFont="1" applyBorder="1" applyAlignment="1">
      <alignment horizontal="right" vertical="center" wrapText="1"/>
    </xf>
    <xf numFmtId="0" fontId="10" fillId="2" borderId="2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 wrapText="1" inden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14761-1440-8949-8B14-8975581A2152}">
  <sheetPr codeName="Hoja2"/>
  <dimension ref="B3:F40"/>
  <sheetViews>
    <sheetView tabSelected="1" workbookViewId="0">
      <selection activeCell="C53" sqref="C53"/>
    </sheetView>
  </sheetViews>
  <sheetFormatPr baseColWidth="10" defaultColWidth="11.5" defaultRowHeight="15" x14ac:dyDescent="0.2"/>
  <cols>
    <col min="1" max="1" width="4.1640625" style="30" customWidth="1"/>
    <col min="2" max="2" width="53.6640625" style="34" customWidth="1"/>
    <col min="3" max="3" width="8.6640625" style="30" customWidth="1"/>
    <col min="4" max="4" width="14.33203125" style="35" customWidth="1"/>
    <col min="5" max="5" width="14.5" style="35" customWidth="1"/>
    <col min="6" max="6" width="14" style="30" hidden="1" customWidth="1"/>
    <col min="7" max="14" width="30" style="30" customWidth="1"/>
    <col min="15" max="16384" width="11.5" style="30"/>
  </cols>
  <sheetData>
    <row r="3" spans="2:6" s="4" customFormat="1" ht="26" x14ac:dyDescent="0.15">
      <c r="B3" s="1" t="s">
        <v>0</v>
      </c>
      <c r="C3" s="2"/>
      <c r="D3" s="3" t="s">
        <v>1</v>
      </c>
      <c r="E3" s="3" t="s">
        <v>1</v>
      </c>
      <c r="F3" s="3" t="s">
        <v>1</v>
      </c>
    </row>
    <row r="4" spans="2:6" s="4" customFormat="1" x14ac:dyDescent="0.2">
      <c r="B4" s="5"/>
      <c r="C4" s="6" t="s">
        <v>2</v>
      </c>
      <c r="D4" s="7">
        <v>2020</v>
      </c>
      <c r="E4" s="7">
        <v>2019</v>
      </c>
      <c r="F4" s="8">
        <v>2018</v>
      </c>
    </row>
    <row r="5" spans="2:6" s="4" customFormat="1" x14ac:dyDescent="0.2">
      <c r="B5" s="9" t="s">
        <v>3</v>
      </c>
      <c r="C5" s="10"/>
      <c r="D5" s="11"/>
      <c r="E5" s="11"/>
      <c r="F5" s="12"/>
    </row>
    <row r="6" spans="2:6" s="4" customFormat="1" x14ac:dyDescent="0.2">
      <c r="B6" s="13" t="s">
        <v>4</v>
      </c>
      <c r="C6" s="14" t="s">
        <v>5</v>
      </c>
      <c r="D6" s="15">
        <f>SUM(D7:D11)</f>
        <v>4354563.1100000003</v>
      </c>
      <c r="E6" s="15">
        <f>SUM(E7:E11)</f>
        <v>3868635.63</v>
      </c>
      <c r="F6" s="16">
        <v>3567464.92</v>
      </c>
    </row>
    <row r="7" spans="2:6" s="4" customFormat="1" x14ac:dyDescent="0.2">
      <c r="B7" s="17" t="s">
        <v>6</v>
      </c>
      <c r="C7" s="18"/>
      <c r="D7" s="19">
        <v>0</v>
      </c>
      <c r="E7" s="19">
        <v>0</v>
      </c>
      <c r="F7" s="20">
        <v>0</v>
      </c>
    </row>
    <row r="8" spans="2:6" s="4" customFormat="1" x14ac:dyDescent="0.2">
      <c r="B8" s="17" t="s">
        <v>7</v>
      </c>
      <c r="C8" s="18"/>
      <c r="D8" s="19">
        <v>170603.83</v>
      </c>
      <c r="E8" s="19">
        <v>183140.72</v>
      </c>
      <c r="F8" s="20">
        <v>187547.87</v>
      </c>
    </row>
    <row r="9" spans="2:6" s="4" customFormat="1" x14ac:dyDescent="0.2">
      <c r="B9" s="17" t="s">
        <v>8</v>
      </c>
      <c r="C9" s="18"/>
      <c r="D9" s="19">
        <v>0</v>
      </c>
      <c r="E9" s="19">
        <v>6286.49</v>
      </c>
      <c r="F9" s="20">
        <v>740446.97</v>
      </c>
    </row>
    <row r="10" spans="2:6" s="4" customFormat="1" ht="26" x14ac:dyDescent="0.2">
      <c r="B10" s="17" t="s">
        <v>9</v>
      </c>
      <c r="C10" s="18">
        <v>14</v>
      </c>
      <c r="D10" s="19">
        <v>3182072.16</v>
      </c>
      <c r="E10" s="19">
        <v>3114817.23</v>
      </c>
      <c r="F10" s="20">
        <v>2639470.08</v>
      </c>
    </row>
    <row r="11" spans="2:6" s="4" customFormat="1" x14ac:dyDescent="0.2">
      <c r="B11" s="17" t="s">
        <v>10</v>
      </c>
      <c r="C11" s="18"/>
      <c r="D11" s="19">
        <v>1001887.12</v>
      </c>
      <c r="E11" s="19">
        <v>564391.18999999994</v>
      </c>
      <c r="F11" s="20"/>
    </row>
    <row r="12" spans="2:6" s="4" customFormat="1" x14ac:dyDescent="0.2">
      <c r="B12" s="13" t="s">
        <v>11</v>
      </c>
      <c r="C12" s="14"/>
      <c r="D12" s="15">
        <v>0</v>
      </c>
      <c r="E12" s="15">
        <v>0</v>
      </c>
      <c r="F12" s="16">
        <v>0</v>
      </c>
    </row>
    <row r="13" spans="2:6" s="4" customFormat="1" x14ac:dyDescent="0.2">
      <c r="B13" s="13" t="s">
        <v>12</v>
      </c>
      <c r="C13" s="14" t="s">
        <v>13</v>
      </c>
      <c r="D13" s="15">
        <v>-6185.08</v>
      </c>
      <c r="E13" s="15">
        <v>-41520.11</v>
      </c>
      <c r="F13" s="16">
        <v>-20204.18</v>
      </c>
    </row>
    <row r="14" spans="2:6" s="4" customFormat="1" x14ac:dyDescent="0.2">
      <c r="B14" s="13" t="s">
        <v>14</v>
      </c>
      <c r="C14" s="14" t="s">
        <v>13</v>
      </c>
      <c r="D14" s="15">
        <v>0</v>
      </c>
      <c r="E14" s="15">
        <v>-2222729.9700000002</v>
      </c>
      <c r="F14" s="16">
        <v>-2249100.0499999998</v>
      </c>
    </row>
    <row r="15" spans="2:6" s="4" customFormat="1" x14ac:dyDescent="0.2">
      <c r="B15" s="13" t="s">
        <v>15</v>
      </c>
      <c r="C15" s="14" t="s">
        <v>5</v>
      </c>
      <c r="D15" s="15">
        <v>344.06</v>
      </c>
      <c r="E15" s="15">
        <v>0</v>
      </c>
      <c r="F15" s="16">
        <v>178.64</v>
      </c>
    </row>
    <row r="16" spans="2:6" s="4" customFormat="1" x14ac:dyDescent="0.2">
      <c r="B16" s="13" t="s">
        <v>16</v>
      </c>
      <c r="C16" s="14" t="s">
        <v>13</v>
      </c>
      <c r="D16" s="15">
        <v>-1688116.12</v>
      </c>
      <c r="E16" s="15">
        <v>-1139610.21</v>
      </c>
      <c r="F16" s="16">
        <v>-904682.54</v>
      </c>
    </row>
    <row r="17" spans="2:6" s="4" customFormat="1" x14ac:dyDescent="0.2">
      <c r="B17" s="13" t="s">
        <v>17</v>
      </c>
      <c r="C17" s="14" t="s">
        <v>13</v>
      </c>
      <c r="D17" s="15">
        <v>-2733536.06</v>
      </c>
      <c r="E17" s="15">
        <v>-410112.2</v>
      </c>
      <c r="F17" s="16">
        <v>-348038.34</v>
      </c>
    </row>
    <row r="18" spans="2:6" s="4" customFormat="1" ht="19.5" customHeight="1" x14ac:dyDescent="0.2">
      <c r="B18" s="13" t="s">
        <v>18</v>
      </c>
      <c r="C18" s="14" t="s">
        <v>13</v>
      </c>
      <c r="D18" s="15">
        <v>-254159.23</v>
      </c>
      <c r="E18" s="15">
        <v>-247666.4</v>
      </c>
      <c r="F18" s="16">
        <v>-244625.65</v>
      </c>
    </row>
    <row r="19" spans="2:6" s="4" customFormat="1" ht="26" x14ac:dyDescent="0.2">
      <c r="B19" s="13" t="s">
        <v>19</v>
      </c>
      <c r="C19" s="14" t="s">
        <v>5</v>
      </c>
      <c r="D19" s="15">
        <v>246691.86</v>
      </c>
      <c r="E19" s="15">
        <v>251220.75</v>
      </c>
      <c r="F19" s="16">
        <v>254782.07</v>
      </c>
    </row>
    <row r="20" spans="2:6" s="4" customFormat="1" x14ac:dyDescent="0.2">
      <c r="B20" s="13" t="s">
        <v>20</v>
      </c>
      <c r="C20" s="14"/>
      <c r="D20" s="15">
        <v>0</v>
      </c>
      <c r="E20" s="15">
        <v>0</v>
      </c>
      <c r="F20" s="16">
        <v>0</v>
      </c>
    </row>
    <row r="21" spans="2:6" s="4" customFormat="1" ht="15.75" customHeight="1" x14ac:dyDescent="0.2">
      <c r="B21" s="13" t="s">
        <v>21</v>
      </c>
      <c r="C21" s="14" t="s">
        <v>22</v>
      </c>
      <c r="D21" s="19">
        <v>1012.71</v>
      </c>
      <c r="E21" s="19">
        <v>338.8</v>
      </c>
      <c r="F21" s="20">
        <v>-23748.720000000001</v>
      </c>
    </row>
    <row r="22" spans="2:6" s="4" customFormat="1" x14ac:dyDescent="0.2">
      <c r="B22" s="9" t="s">
        <v>23</v>
      </c>
      <c r="C22" s="21" t="s">
        <v>5</v>
      </c>
      <c r="D22" s="22">
        <f>SUM(D12:D21)+D6</f>
        <v>-79384.75</v>
      </c>
      <c r="E22" s="22">
        <f>SUM(E12:E21)+E6</f>
        <v>58556.289999999572</v>
      </c>
      <c r="F22" s="23">
        <v>32026.15</v>
      </c>
    </row>
    <row r="23" spans="2:6" s="4" customFormat="1" x14ac:dyDescent="0.2">
      <c r="B23" s="24" t="s">
        <v>24</v>
      </c>
      <c r="C23" s="18" t="s">
        <v>13</v>
      </c>
      <c r="D23" s="19">
        <v>0</v>
      </c>
      <c r="E23" s="19">
        <v>0</v>
      </c>
      <c r="F23" s="20">
        <v>0.36</v>
      </c>
    </row>
    <row r="24" spans="2:6" s="4" customFormat="1" x14ac:dyDescent="0.2">
      <c r="B24" s="24" t="s">
        <v>25</v>
      </c>
      <c r="C24" s="14"/>
      <c r="D24" s="19">
        <v>0</v>
      </c>
      <c r="E24" s="19">
        <v>-3264.15</v>
      </c>
      <c r="F24" s="20">
        <v>-938.26</v>
      </c>
    </row>
    <row r="25" spans="2:6" s="4" customFormat="1" x14ac:dyDescent="0.2">
      <c r="B25" s="13" t="s">
        <v>26</v>
      </c>
      <c r="C25" s="14"/>
      <c r="D25" s="15">
        <v>0</v>
      </c>
      <c r="E25" s="15">
        <v>-3264.15</v>
      </c>
      <c r="F25" s="16">
        <v>-937.9</v>
      </c>
    </row>
    <row r="26" spans="2:6" s="4" customFormat="1" x14ac:dyDescent="0.2">
      <c r="B26" s="13" t="s">
        <v>27</v>
      </c>
      <c r="C26" s="18"/>
      <c r="D26" s="15">
        <f>++D22</f>
        <v>-79384.75</v>
      </c>
      <c r="E26" s="15">
        <v>55292.14</v>
      </c>
      <c r="F26" s="16">
        <v>31088.25</v>
      </c>
    </row>
    <row r="27" spans="2:6" s="4" customFormat="1" ht="19.5" customHeight="1" x14ac:dyDescent="0.2">
      <c r="B27" s="25" t="s">
        <v>28</v>
      </c>
      <c r="C27" s="14"/>
      <c r="D27" s="19"/>
      <c r="E27" s="19">
        <v>0</v>
      </c>
      <c r="F27" s="20">
        <v>0</v>
      </c>
    </row>
    <row r="28" spans="2:6" s="4" customFormat="1" ht="19.5" customHeight="1" x14ac:dyDescent="0.2">
      <c r="B28" s="26" t="s">
        <v>29</v>
      </c>
      <c r="C28" s="10"/>
      <c r="D28" s="22">
        <f>+D26</f>
        <v>-79384.75</v>
      </c>
      <c r="E28" s="22">
        <f>+E26</f>
        <v>55292.14</v>
      </c>
      <c r="F28" s="23">
        <v>31088.25</v>
      </c>
    </row>
    <row r="29" spans="2:6" s="4" customFormat="1" ht="26" x14ac:dyDescent="0.2">
      <c r="B29" s="13" t="s">
        <v>30</v>
      </c>
      <c r="C29" s="14"/>
      <c r="D29" s="27"/>
      <c r="E29" s="27"/>
      <c r="F29" s="28"/>
    </row>
    <row r="30" spans="2:6" s="4" customFormat="1" x14ac:dyDescent="0.2">
      <c r="B30" s="13" t="s">
        <v>31</v>
      </c>
      <c r="C30" s="14">
        <v>13</v>
      </c>
      <c r="D30" s="27">
        <v>40000</v>
      </c>
      <c r="E30" s="27">
        <v>40000</v>
      </c>
      <c r="F30" s="28">
        <v>30000</v>
      </c>
    </row>
    <row r="31" spans="2:6" s="4" customFormat="1" x14ac:dyDescent="0.2">
      <c r="B31" s="13" t="s">
        <v>32</v>
      </c>
      <c r="C31" s="14"/>
      <c r="D31" s="27">
        <v>0</v>
      </c>
      <c r="E31" s="27">
        <v>0</v>
      </c>
      <c r="F31" s="28">
        <v>200</v>
      </c>
    </row>
    <row r="32" spans="2:6" s="4" customFormat="1" x14ac:dyDescent="0.2">
      <c r="B32" s="13" t="s">
        <v>33</v>
      </c>
      <c r="C32" s="14">
        <v>14</v>
      </c>
      <c r="D32" s="27">
        <v>0</v>
      </c>
      <c r="E32" s="27">
        <v>0</v>
      </c>
      <c r="F32" s="28">
        <v>257997.68</v>
      </c>
    </row>
    <row r="33" spans="2:6" s="4" customFormat="1" ht="19.5" customHeight="1" x14ac:dyDescent="0.2">
      <c r="B33" s="13" t="s">
        <v>34</v>
      </c>
      <c r="C33" s="14"/>
      <c r="D33" s="27">
        <v>0</v>
      </c>
      <c r="E33" s="27">
        <v>0</v>
      </c>
      <c r="F33" s="28">
        <v>0</v>
      </c>
    </row>
    <row r="34" spans="2:6" s="4" customFormat="1" ht="24" x14ac:dyDescent="0.2">
      <c r="B34" s="29" t="s">
        <v>35</v>
      </c>
      <c r="C34" s="14">
        <v>13</v>
      </c>
      <c r="D34" s="27">
        <v>40000</v>
      </c>
      <c r="E34" s="27">
        <v>40000</v>
      </c>
      <c r="F34" s="28">
        <v>288197.68</v>
      </c>
    </row>
    <row r="35" spans="2:6" s="4" customFormat="1" ht="19.5" customHeight="1" x14ac:dyDescent="0.2">
      <c r="B35" s="29" t="s">
        <v>36</v>
      </c>
      <c r="C35" s="14"/>
      <c r="D35" s="27"/>
      <c r="E35" s="27"/>
      <c r="F35" s="28"/>
    </row>
    <row r="36" spans="2:6" s="4" customFormat="1" ht="19.5" customHeight="1" x14ac:dyDescent="0.2">
      <c r="B36" s="29" t="s">
        <v>37</v>
      </c>
      <c r="C36" s="14">
        <v>13</v>
      </c>
      <c r="D36" s="15">
        <v>-246691.86</v>
      </c>
      <c r="E36" s="15">
        <v>-251220.75</v>
      </c>
      <c r="F36" s="16">
        <v>-254782.07</v>
      </c>
    </row>
    <row r="37" spans="2:6" ht="26" x14ac:dyDescent="0.2">
      <c r="B37" s="13" t="s">
        <v>38</v>
      </c>
      <c r="C37" s="14"/>
      <c r="D37" s="15">
        <f>+D34+D36</f>
        <v>-206691.86</v>
      </c>
      <c r="E37" s="15">
        <f>+E34+E36</f>
        <v>-211220.75</v>
      </c>
      <c r="F37" s="16">
        <f>+F34+F36</f>
        <v>33415.609999999986</v>
      </c>
    </row>
    <row r="38" spans="2:6" x14ac:dyDescent="0.2">
      <c r="B38" s="13" t="s">
        <v>39</v>
      </c>
      <c r="C38" s="14"/>
      <c r="D38" s="15">
        <v>45500</v>
      </c>
      <c r="E38" s="15"/>
      <c r="F38" s="16"/>
    </row>
    <row r="39" spans="2:6" ht="26" x14ac:dyDescent="0.15">
      <c r="B39" s="9" t="s">
        <v>40</v>
      </c>
      <c r="C39" s="31"/>
      <c r="D39" s="22">
        <f>+D28+D37+D38</f>
        <v>-240576.61</v>
      </c>
      <c r="E39" s="22">
        <f t="shared" ref="E39:F39" si="0">+E28+E37+E38</f>
        <v>-155928.60999999999</v>
      </c>
      <c r="F39" s="23">
        <f t="shared" si="0"/>
        <v>64503.859999999986</v>
      </c>
    </row>
    <row r="40" spans="2:6" x14ac:dyDescent="0.2">
      <c r="B40" s="32"/>
      <c r="D40" s="33"/>
      <c r="E40" s="3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Pérdias y Ganancias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2021-06-09T07:54:11Z</dcterms:created>
  <dcterms:modified xsi:type="dcterms:W3CDTF">2021-06-09T07:54:39Z</dcterms:modified>
</cp:coreProperties>
</file>